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napierala\Desktop\SESJA\kadencja 2018-2023\XXII - 15.06.2020r\"/>
    </mc:Choice>
  </mc:AlternateContent>
  <xr:revisionPtr revIDLastSave="0" documentId="8_{FA679DC4-C2DD-42AC-A603-D454F20D95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F80" i="1" s="1"/>
  <c r="E81" i="1"/>
  <c r="E80" i="1"/>
  <c r="F78" i="1"/>
  <c r="E78" i="1"/>
  <c r="F75" i="1"/>
  <c r="F74" i="1"/>
  <c r="E74" i="1"/>
  <c r="F71" i="1"/>
  <c r="E71" i="1"/>
  <c r="F69" i="1"/>
  <c r="E69" i="1"/>
  <c r="F67" i="1"/>
  <c r="F65" i="1"/>
  <c r="F64" i="1"/>
  <c r="E64" i="1"/>
  <c r="F62" i="1"/>
  <c r="E62" i="1"/>
  <c r="F61" i="1"/>
  <c r="E61" i="1"/>
  <c r="F59" i="1"/>
  <c r="E59" i="1"/>
  <c r="F57" i="1"/>
  <c r="E57" i="1"/>
  <c r="F55" i="1"/>
  <c r="E55" i="1"/>
  <c r="F53" i="1"/>
  <c r="F52" i="1" s="1"/>
  <c r="E53" i="1"/>
  <c r="E52" i="1" s="1"/>
  <c r="F50" i="1"/>
  <c r="E50" i="1"/>
  <c r="F48" i="1"/>
  <c r="E48" i="1"/>
  <c r="F47" i="1"/>
  <c r="E47" i="1"/>
  <c r="F44" i="1"/>
  <c r="E44" i="1"/>
  <c r="F43" i="1"/>
  <c r="E43" i="1"/>
  <c r="F41" i="1"/>
  <c r="E41" i="1"/>
  <c r="F40" i="1"/>
  <c r="E40" i="1"/>
  <c r="F38" i="1"/>
  <c r="E38" i="1"/>
  <c r="F36" i="1"/>
  <c r="E36" i="1"/>
  <c r="F34" i="1"/>
  <c r="E34" i="1"/>
  <c r="F33" i="1"/>
  <c r="E33" i="1"/>
  <c r="F31" i="1"/>
  <c r="E31" i="1"/>
  <c r="F30" i="1"/>
  <c r="F83" i="1" s="1"/>
  <c r="F86" i="1" s="1"/>
  <c r="E30" i="1"/>
  <c r="E83" i="1" s="1"/>
  <c r="E86" i="1" s="1"/>
  <c r="E88" i="1" s="1"/>
  <c r="F22" i="1"/>
  <c r="E22" i="1"/>
  <c r="F20" i="1"/>
  <c r="E20" i="1"/>
  <c r="F19" i="1"/>
  <c r="E19" i="1"/>
  <c r="F17" i="1"/>
  <c r="F15" i="1"/>
  <c r="F14" i="1"/>
  <c r="F12" i="1"/>
  <c r="F11" i="1" s="1"/>
  <c r="F24" i="1" s="1"/>
  <c r="E12" i="1"/>
  <c r="E11" i="1"/>
  <c r="E24" i="1" s="1"/>
</calcChain>
</file>

<file path=xl/sharedStrings.xml><?xml version="1.0" encoding="utf-8"?>
<sst xmlns="http://schemas.openxmlformats.org/spreadsheetml/2006/main" count="141" uniqueCount="100">
  <si>
    <t>Załącznik nr 5</t>
  </si>
  <si>
    <t>do uchwały nr XXII/167/20</t>
  </si>
  <si>
    <t>Rady Miejskiej w Czempiniu</t>
  </si>
  <si>
    <t>z dnia 17 czerwca 2020r.</t>
  </si>
  <si>
    <t>Plan dotacji udzielanych z budżetu Gminy na 2020 rok</t>
  </si>
  <si>
    <t>I Dotacje podmiotowe</t>
  </si>
  <si>
    <t>Dział</t>
  </si>
  <si>
    <t>Rozdz.</t>
  </si>
  <si>
    <t>Par.</t>
  </si>
  <si>
    <t>Nazwa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</si>
  <si>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</si>
  <si>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</si>
  <si>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</si>
  <si>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</si>
  <si>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</si>
  <si>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</si>
  <si>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</si>
  <si>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</si>
  <si>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</si>
  <si>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Rodzina</t>
  </si>
  <si>
    <t>85505</t>
  </si>
  <si>
    <t>Tworzenie i funkcjonowanie żłobków</t>
  </si>
  <si>
    <t>2580</t>
  </si>
  <si>
    <t>Dotacja podmiotowa z budżetu dla jednostek niezaliczanych do sektora finansów publicznych</t>
  </si>
  <si>
    <t>85506</t>
  </si>
  <si>
    <t>Tworzenie i finkcjonowanie klubów dziecięcych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</si>
  <si>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</si>
  <si>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</si>
  <si>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</si>
  <si>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</si>
  <si>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</si>
  <si>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</si>
  <si>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</si>
  <si>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</si>
  <si>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RAZEM</t>
  </si>
  <si>
    <t>II Dotacje celowe</t>
  </si>
  <si>
    <t>010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</si>
  <si>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</si>
  <si>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</si>
  <si>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</si>
  <si>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</si>
  <si>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</si>
  <si>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</si>
  <si>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</si>
  <si>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60003</t>
  </si>
  <si>
    <t>Krajowe pasażerskie przewozy autobusowe</t>
  </si>
  <si>
    <t>2710</t>
  </si>
  <si>
    <t>Dotacja celowa na pomoc finansową udzielaną między jednostkami samorządu terytorialnego na dofinansowanie własnych zadań bieżących</t>
  </si>
  <si>
    <t>60013</t>
  </si>
  <si>
    <t>Drogi publiczne wojewódzkie</t>
  </si>
  <si>
    <t>6300</t>
  </si>
  <si>
    <t>Dotacja celowa na pomoc finansową udzielaną między jst na dofinansowanie własnych zadań inwestycyjnych i zakupów inwestycyjnych</t>
  </si>
  <si>
    <t>60014</t>
  </si>
  <si>
    <t>Drogi publiczne powiatowe</t>
  </si>
  <si>
    <t>750</t>
  </si>
  <si>
    <t>Administracja publiczna</t>
  </si>
  <si>
    <t>75075</t>
  </si>
  <si>
    <t>Promocja jednostek samorządu terytorialnego</t>
  </si>
  <si>
    <t>2329</t>
  </si>
  <si>
    <t>Dotacje celowe przekazane dla powiatu na zadania bieżące realizowane na podstawie porozumień (umów) między jst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</si>
  <si>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</si>
  <si>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</si>
  <si>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</si>
  <si>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</si>
  <si>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</si>
  <si>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</si>
  <si>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niezaliczanych do sektora finansów publicznych</t>
  </si>
  <si>
    <t>Dowożenie uczniów do szkół</t>
  </si>
  <si>
    <t>80195</t>
  </si>
  <si>
    <t>Pozostała działalność</t>
  </si>
  <si>
    <t>Ochrona zdrowia</t>
  </si>
  <si>
    <t>85111</t>
  </si>
  <si>
    <t>Szpitale ogólne</t>
  </si>
  <si>
    <t>85117</t>
  </si>
  <si>
    <t>Zakłady opiekuńczo - lecznicze i pielęgnacyjno - opiekuńcze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</si>
  <si>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</si>
  <si>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</si>
  <si>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</si>
  <si>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</si>
  <si>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</si>
  <si>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</si>
  <si>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Gospodarka komunalna i ochrona środowiska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</si>
  <si>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</si>
  <si>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</si>
  <si>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</si>
  <si>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</si>
  <si>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</si>
  <si>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</si>
  <si>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90026</t>
  </si>
  <si>
    <t>Pozostałe działania związane z gospodarką odpadami</t>
  </si>
  <si>
    <t>2900</t>
  </si>
  <si>
    <t>Wpłaty gmin i powiatów na rzecz innych jednostek samorządu terytorialnego oraz związków gmin, związków powiatowo-gminnych, związków powiatów, związków metropolitarnych na dofinansowanie zadań bieżących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</si>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</sst>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Arial CE"/>
      <charset val="238"/>
    </font>
    <font>
      <b/>
      <i/>
      <sz val="14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i/>
      <sz val="9"/>
      <name val="Arial CE"/>
      <charset val="238"/>
    </font>
    <font>
      <sz val="9"/>
      <name val="Arial CE"/>
      <charset val="238"/>
    </font>
    <font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.25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justify" wrapText="1"/>
    </xf>
    <xf numFmtId="4" fontId="3" fillId="2" borderId="1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justify" wrapText="1"/>
    </xf>
    <xf numFmtId="4" fontId="6" fillId="0" borderId="1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justify" wrapText="1"/>
    </xf>
    <xf numFmtId="4" fontId="7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0" fontId="7" fillId="0" borderId="6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6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" fontId="3" fillId="3" borderId="1" xfId="0" applyNumberFormat="1" applyFont="1" applyFill="1" applyBorder="1"/>
    <xf numFmtId="49" fontId="3" fillId="0" borderId="7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8" fillId="4" borderId="8" xfId="0" applyFont="1" applyFill="1" applyBorder="1" applyAlignment="1">
      <alignment horizontal="left" vertical="center" wrapText="1"/>
    </xf>
    <xf numFmtId="4" fontId="7" fillId="0" borderId="2" xfId="0" applyNumberFormat="1" applyFont="1" applyBorder="1"/>
    <xf numFmtId="49" fontId="6" fillId="0" borderId="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4" fontId="7" fillId="0" borderId="4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" fontId="3" fillId="3" borderId="4" xfId="0" applyNumberFormat="1" applyFont="1" applyFill="1" applyBorder="1"/>
    <xf numFmtId="49" fontId="6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4" fontId="6" fillId="0" borderId="4" xfId="0" applyNumberFormat="1" applyFont="1" applyBorder="1"/>
    <xf numFmtId="0" fontId="3" fillId="2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Border="1"/>
    <xf numFmtId="49" fontId="3" fillId="2" borderId="3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justify" wrapText="1"/>
    </xf>
    <xf numFmtId="49" fontId="3" fillId="0" borderId="4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topLeftCell="A79" workbookViewId="0">
      <selection activeCell="E83" sqref="E83"/>
    </sheetView>
  </sheetViews>
  <sheetFormatPr defaultRowHeight="15" x14ac:dyDescent="0.25"/>
  <cols>
    <col min="4" max="4" width="26.7109375" customWidth="1"/>
    <col min="5" max="5" width="23.5703125" customWidth="1"/>
    <col min="6" max="6" width="51.42578125" customWidth="1"/>
  </cols>
  <sheetData>
    <row r="1" spans="1:6" x14ac:dyDescent="0.25">
      <c r="E1" s="1" t="s">
        <v>0</v>
      </c>
    </row>
    <row r="2" spans="1:6" x14ac:dyDescent="0.25">
      <c r="E2" s="1" t="s">
        <v>1</v>
      </c>
      <c r="F2" s="1"/>
    </row>
    <row r="3" spans="1:6" x14ac:dyDescent="0.25">
      <c r="E3" s="1" t="s">
        <v>2</v>
      </c>
      <c r="F3" s="1"/>
    </row>
    <row r="4" spans="1:6" x14ac:dyDescent="0.25">
      <c r="E4" s="1" t="s">
        <v>3</v>
      </c>
      <c r="F4" s="1"/>
    </row>
    <row r="5" spans="1:6" x14ac:dyDescent="0.25">
      <c r="E5" s="2"/>
    </row>
    <row r="6" spans="1:6" x14ac:dyDescent="0.25">
      <c r="A6" t="s">
        <v>4</v>
      </c>
    </row>
    <row r="7" spans="1:6" ht="18.75" x14ac:dyDescent="0.3">
      <c r="A7" s="3" t="s">
        <v>5</v>
      </c>
      <c r="B7" s="3"/>
      <c r="C7" s="3"/>
      <c r="D7" s="3"/>
      <c r="E7" s="3"/>
      <c r="F7" s="3"/>
    </row>
    <row r="9" spans="1:6" x14ac:dyDescent="0.25">
      <c r="A9" s="4" t="s">
        <v>6</v>
      </c>
      <c r="B9" s="4" t="s">
        <v>7</v>
      </c>
      <c r="C9" s="4" t="s">
        <v>8</v>
      </c>
      <c r="D9" s="4" t="s">
        <v>9</v>
      </c>
      <c r="E9" s="5" t="s">
        <v>10</v>
      </c>
      <c r="F9" s="5"/>
    </row>
    <row r="10" spans="1:6" ht="45.75" x14ac:dyDescent="0.25">
      <c r="A10" s="4"/>
      <c r="B10" s="4"/>
      <c r="C10" s="4"/>
      <c r="D10" s="4"/>
      <c r="E10" s="6" t="s">
        <v>11</v>
      </c>
      <c r="F10" s="6" t="s">
        <v>12</v>
      </c>
    </row>
    <row r="11" spans="1:6" ht="36.75" x14ac:dyDescent="0.25">
      <c r="A11" s="7" t="s">
        <v>13</v>
      </c>
      <c r="B11" s="8"/>
      <c r="C11" s="8"/>
      <c r="D11" s="9" t="s">
        <v>14</v>
      </c>
      <c r="E11" s="10">
        <f>E12</f>
        <v>0</v>
      </c>
      <c r="F11" s="10">
        <f>F12</f>
        <v>520000</v>
      </c>
    </row>
    <row r="12" spans="1:6" ht="24.75" x14ac:dyDescent="0.25">
      <c r="A12" s="11"/>
      <c r="B12" s="12" t="s">
        <v>15</v>
      </c>
      <c r="C12" s="13"/>
      <c r="D12" s="14" t="s">
        <v>16</v>
      </c>
      <c r="E12" s="15">
        <f>E13</f>
        <v>0</v>
      </c>
      <c r="F12" s="15">
        <f>F13</f>
        <v>520000</v>
      </c>
    </row>
    <row r="13" spans="1:6" ht="120.75" x14ac:dyDescent="0.25">
      <c r="A13" s="16"/>
      <c r="B13" s="17"/>
      <c r="C13" s="18" t="s">
        <v>17</v>
      </c>
      <c r="D13" s="19" t="s">
        <v>18</v>
      </c>
      <c r="E13" s="20"/>
      <c r="F13" s="20">
        <v>520000</v>
      </c>
    </row>
    <row r="14" spans="1:6" x14ac:dyDescent="0.25">
      <c r="A14" s="21">
        <v>855</v>
      </c>
      <c r="B14" s="22"/>
      <c r="C14" s="23"/>
      <c r="D14" s="24" t="s">
        <v>19</v>
      </c>
      <c r="E14" s="25"/>
      <c r="F14" s="25">
        <f>SUM(F15,F17)</f>
        <v>55000</v>
      </c>
    </row>
    <row r="15" spans="1:6" ht="60.75" x14ac:dyDescent="0.25">
      <c r="A15" s="26"/>
      <c r="B15" s="27" t="s">
        <v>20</v>
      </c>
      <c r="C15" s="13"/>
      <c r="D15" s="14" t="s">
        <v>21</v>
      </c>
      <c r="E15" s="15"/>
      <c r="F15" s="15">
        <f>F16</f>
        <v>30000</v>
      </c>
    </row>
    <row r="16" spans="1:6" ht="144.75" x14ac:dyDescent="0.25">
      <c r="A16" s="28"/>
      <c r="B16" s="17"/>
      <c r="C16" s="18" t="s">
        <v>22</v>
      </c>
      <c r="D16" s="19" t="s">
        <v>23</v>
      </c>
      <c r="E16" s="20"/>
      <c r="F16" s="20">
        <v>30000</v>
      </c>
    </row>
    <row r="17" spans="1:6" ht="84.75" x14ac:dyDescent="0.25">
      <c r="A17" s="26"/>
      <c r="B17" s="27" t="s">
        <v>24</v>
      </c>
      <c r="C17" s="13"/>
      <c r="D17" s="14" t="s">
        <v>25</v>
      </c>
      <c r="E17" s="15"/>
      <c r="F17" s="15">
        <f>F18</f>
        <v>25000</v>
      </c>
    </row>
    <row r="18" spans="1:6" ht="144.75" x14ac:dyDescent="0.25">
      <c r="A18" s="28"/>
      <c r="B18" s="17"/>
      <c r="C18" s="18" t="s">
        <v>22</v>
      </c>
      <c r="D18" s="19" t="s">
        <v>23</v>
      </c>
      <c r="E18" s="20"/>
      <c r="F18" s="20">
        <v>25000</v>
      </c>
    </row>
    <row r="19" spans="1:6" ht="72.75" x14ac:dyDescent="0.25">
      <c r="A19" s="29">
        <v>921</v>
      </c>
      <c r="B19" s="29"/>
      <c r="C19" s="29"/>
      <c r="D19" s="9" t="s">
        <v>26</v>
      </c>
      <c r="E19" s="30">
        <f>SUM(E20,E22)</f>
        <v>984500</v>
      </c>
      <c r="F19" s="30">
        <f>SUM(F20,F22)</f>
        <v>0</v>
      </c>
    </row>
    <row r="20" spans="1:6" ht="36.75" x14ac:dyDescent="0.25">
      <c r="A20" s="31"/>
      <c r="B20" s="12" t="s">
        <v>27</v>
      </c>
      <c r="C20" s="13"/>
      <c r="D20" s="14" t="s">
        <v>28</v>
      </c>
      <c r="E20" s="32">
        <f>E21</f>
        <v>699500</v>
      </c>
      <c r="F20" s="32">
        <f>F21</f>
        <v>0</v>
      </c>
    </row>
    <row r="21" spans="1:6" ht="108.75" x14ac:dyDescent="0.25">
      <c r="A21" s="33"/>
      <c r="B21" s="34"/>
      <c r="C21" s="18" t="s">
        <v>29</v>
      </c>
      <c r="D21" s="19" t="s">
        <v>30</v>
      </c>
      <c r="E21" s="35">
        <v>699500</v>
      </c>
      <c r="F21" s="35"/>
    </row>
    <row r="22" spans="1:6" x14ac:dyDescent="0.25">
      <c r="A22" s="36"/>
      <c r="B22" s="12" t="s">
        <v>31</v>
      </c>
      <c r="C22" s="13"/>
      <c r="D22" s="14" t="s">
        <v>32</v>
      </c>
      <c r="E22" s="32">
        <f>E23</f>
        <v>285000</v>
      </c>
      <c r="F22" s="32">
        <f>F23</f>
        <v>0</v>
      </c>
    </row>
    <row r="23" spans="1:6" ht="108.75" x14ac:dyDescent="0.25">
      <c r="A23" s="37"/>
      <c r="B23" s="34"/>
      <c r="C23" s="18" t="s">
        <v>29</v>
      </c>
      <c r="D23" s="19" t="s">
        <v>33</v>
      </c>
      <c r="E23" s="35">
        <v>285000</v>
      </c>
      <c r="F23" s="35"/>
    </row>
    <row r="24" spans="1:6" x14ac:dyDescent="0.25">
      <c r="A24" s="38"/>
      <c r="B24" s="29"/>
      <c r="C24" s="29"/>
      <c r="D24" s="29" t="s">
        <v>34</v>
      </c>
      <c r="E24" s="30">
        <f>SUM(E11,E19)</f>
        <v>984500</v>
      </c>
      <c r="F24" s="30">
        <f>SUM(F11,F14,F19)</f>
        <v>575000</v>
      </c>
    </row>
    <row r="25" spans="1:6" x14ac:dyDescent="0.25">
      <c r="A25" s="39"/>
      <c r="B25" s="39"/>
      <c r="C25" s="39"/>
      <c r="E25" s="40"/>
      <c r="F25" s="40"/>
    </row>
    <row r="26" spans="1:6" ht="18.75" x14ac:dyDescent="0.3">
      <c r="A26" s="3" t="s">
        <v>35</v>
      </c>
      <c r="B26" s="39"/>
      <c r="C26" s="39"/>
      <c r="E26" s="40"/>
      <c r="F26" s="40"/>
    </row>
    <row r="27" spans="1:6" x14ac:dyDescent="0.25">
      <c r="A27" s="39"/>
      <c r="B27" s="39"/>
      <c r="C27" s="39"/>
      <c r="E27" s="40"/>
      <c r="F27" s="40"/>
    </row>
    <row r="28" spans="1:6" x14ac:dyDescent="0.25">
      <c r="A28" s="4" t="s">
        <v>6</v>
      </c>
      <c r="B28" s="4" t="s">
        <v>7</v>
      </c>
      <c r="C28" s="4" t="s">
        <v>8</v>
      </c>
      <c r="D28" s="41" t="s">
        <v>9</v>
      </c>
      <c r="E28" s="5" t="s">
        <v>10</v>
      </c>
      <c r="F28" s="5"/>
    </row>
    <row r="29" spans="1:6" ht="45.75" x14ac:dyDescent="0.25">
      <c r="A29" s="4"/>
      <c r="B29" s="4"/>
      <c r="C29" s="4"/>
      <c r="D29" s="41"/>
      <c r="E29" s="6" t="s">
        <v>11</v>
      </c>
      <c r="F29" s="6" t="s">
        <v>12</v>
      </c>
    </row>
    <row r="30" spans="1:6" ht="48.75" x14ac:dyDescent="0.25">
      <c r="A30" s="7" t="s">
        <v>36</v>
      </c>
      <c r="B30" s="8"/>
      <c r="C30" s="8"/>
      <c r="D30" s="9" t="s">
        <v>37</v>
      </c>
      <c r="E30" s="30">
        <f>E31</f>
        <v>0</v>
      </c>
      <c r="F30" s="30">
        <f>F31</f>
        <v>20000</v>
      </c>
    </row>
    <row r="31" spans="1:6" ht="24.75" x14ac:dyDescent="0.25">
      <c r="A31" s="42"/>
      <c r="B31" s="12" t="s">
        <v>38</v>
      </c>
      <c r="C31" s="13"/>
      <c r="D31" s="14" t="s">
        <v>39</v>
      </c>
      <c r="E31" s="32">
        <f>E32</f>
        <v>0</v>
      </c>
      <c r="F31" s="32">
        <f>F32</f>
        <v>20000</v>
      </c>
    </row>
    <row r="32" spans="1:6" ht="264.75" x14ac:dyDescent="0.25">
      <c r="A32" s="43"/>
      <c r="B32" s="44"/>
      <c r="C32" s="18" t="s">
        <v>40</v>
      </c>
      <c r="D32" s="19" t="s">
        <v>41</v>
      </c>
      <c r="E32" s="35"/>
      <c r="F32" s="35">
        <v>20000</v>
      </c>
    </row>
    <row r="33" spans="1:6" ht="24.75" x14ac:dyDescent="0.25">
      <c r="A33" s="7" t="s">
        <v>42</v>
      </c>
      <c r="B33" s="8"/>
      <c r="C33" s="8"/>
      <c r="D33" s="9" t="s">
        <v>43</v>
      </c>
      <c r="E33" s="45">
        <f>SUM(E34,E36,E38)</f>
        <v>453000</v>
      </c>
      <c r="F33" s="45">
        <f>SUM(F34,F36,F38)</f>
        <v>0</v>
      </c>
    </row>
    <row r="34" spans="1:6" ht="72.75" x14ac:dyDescent="0.25">
      <c r="A34" s="11"/>
      <c r="B34" s="12" t="s">
        <v>44</v>
      </c>
      <c r="C34" s="13"/>
      <c r="D34" s="14" t="s">
        <v>45</v>
      </c>
      <c r="E34" s="32">
        <f>E35</f>
        <v>3000</v>
      </c>
      <c r="F34" s="32">
        <f>F35</f>
        <v>0</v>
      </c>
    </row>
    <row r="35" spans="1:6" ht="204" x14ac:dyDescent="0.25">
      <c r="A35" s="43"/>
      <c r="B35" s="46"/>
      <c r="C35" s="47" t="s">
        <v>46</v>
      </c>
      <c r="D35" s="48" t="s">
        <v>47</v>
      </c>
      <c r="E35" s="49">
        <v>3000</v>
      </c>
      <c r="F35" s="49"/>
    </row>
    <row r="36" spans="1:6" ht="48" x14ac:dyDescent="0.25">
      <c r="A36" s="50"/>
      <c r="B36" s="51" t="s">
        <v>48</v>
      </c>
      <c r="C36" s="51"/>
      <c r="D36" s="52" t="s">
        <v>49</v>
      </c>
      <c r="E36" s="53">
        <f>E37</f>
        <v>400000</v>
      </c>
      <c r="F36" s="53">
        <f>F37</f>
        <v>0</v>
      </c>
    </row>
    <row r="37" spans="1:6" ht="192.75" x14ac:dyDescent="0.25">
      <c r="A37" s="54"/>
      <c r="B37" s="55"/>
      <c r="C37" s="54" t="s">
        <v>50</v>
      </c>
      <c r="D37" s="56" t="s">
        <v>51</v>
      </c>
      <c r="E37" s="57">
        <v>400000</v>
      </c>
      <c r="F37" s="57"/>
    </row>
    <row r="38" spans="1:6" ht="48" x14ac:dyDescent="0.25">
      <c r="A38" s="58"/>
      <c r="B38" s="51" t="s">
        <v>52</v>
      </c>
      <c r="C38" s="51"/>
      <c r="D38" s="52" t="s">
        <v>53</v>
      </c>
      <c r="E38" s="53">
        <f>E39</f>
        <v>50000</v>
      </c>
      <c r="F38" s="53">
        <f>F39</f>
        <v>0</v>
      </c>
    </row>
    <row r="39" spans="1:6" ht="192.75" x14ac:dyDescent="0.25">
      <c r="A39" s="54"/>
      <c r="B39" s="55"/>
      <c r="C39" s="54" t="s">
        <v>50</v>
      </c>
      <c r="D39" s="56" t="s">
        <v>51</v>
      </c>
      <c r="E39" s="57">
        <v>50000</v>
      </c>
      <c r="F39" s="57"/>
    </row>
    <row r="40" spans="1:6" ht="36.75" x14ac:dyDescent="0.25">
      <c r="A40" s="59" t="s">
        <v>54</v>
      </c>
      <c r="B40" s="22"/>
      <c r="C40" s="59"/>
      <c r="D40" s="60" t="s">
        <v>55</v>
      </c>
      <c r="E40" s="61">
        <f>E41</f>
        <v>10000</v>
      </c>
      <c r="F40" s="61">
        <f>F41</f>
        <v>0</v>
      </c>
    </row>
    <row r="41" spans="1:6" ht="84.75" x14ac:dyDescent="0.25">
      <c r="A41" s="42"/>
      <c r="B41" s="27" t="s">
        <v>56</v>
      </c>
      <c r="C41" s="62"/>
      <c r="D41" s="63" t="s">
        <v>57</v>
      </c>
      <c r="E41" s="64">
        <f>E42</f>
        <v>10000</v>
      </c>
      <c r="F41" s="64">
        <f>F42</f>
        <v>0</v>
      </c>
    </row>
    <row r="42" spans="1:6" ht="180.75" x14ac:dyDescent="0.25">
      <c r="A42" s="54"/>
      <c r="B42" s="55"/>
      <c r="C42" s="54" t="s">
        <v>58</v>
      </c>
      <c r="D42" s="19" t="s">
        <v>59</v>
      </c>
      <c r="E42" s="57">
        <v>10000</v>
      </c>
      <c r="F42" s="57"/>
    </row>
    <row r="43" spans="1:6" ht="72.75" x14ac:dyDescent="0.25">
      <c r="A43" s="29">
        <v>754</v>
      </c>
      <c r="B43" s="29"/>
      <c r="C43" s="29"/>
      <c r="D43" s="65" t="s">
        <v>60</v>
      </c>
      <c r="E43" s="30">
        <f>E44</f>
        <v>0</v>
      </c>
      <c r="F43" s="30">
        <f>F44</f>
        <v>58129.16</v>
      </c>
    </row>
    <row r="44" spans="1:6" ht="36.75" x14ac:dyDescent="0.25">
      <c r="A44" s="31"/>
      <c r="B44" s="12" t="s">
        <v>61</v>
      </c>
      <c r="C44" s="13"/>
      <c r="D44" s="14" t="s">
        <v>62</v>
      </c>
      <c r="E44" s="32">
        <f>E45</f>
        <v>0</v>
      </c>
      <c r="F44" s="32">
        <f>SUM(F45:F46)</f>
        <v>58129.16</v>
      </c>
    </row>
    <row r="45" spans="1:6" ht="168.75" x14ac:dyDescent="0.25">
      <c r="A45" s="33"/>
      <c r="B45" s="47"/>
      <c r="C45" s="34" t="s">
        <v>63</v>
      </c>
      <c r="D45" s="19" t="s">
        <v>64</v>
      </c>
      <c r="E45" s="35"/>
      <c r="F45" s="35">
        <v>13053.16</v>
      </c>
    </row>
    <row r="46" spans="1:6" ht="252.75" x14ac:dyDescent="0.25">
      <c r="A46" s="37"/>
      <c r="B46" s="54"/>
      <c r="C46" s="34" t="s">
        <v>65</v>
      </c>
      <c r="D46" s="66" t="s">
        <v>66</v>
      </c>
      <c r="E46" s="35"/>
      <c r="F46" s="35">
        <v>45076</v>
      </c>
    </row>
    <row r="47" spans="1:6" x14ac:dyDescent="0.25">
      <c r="A47" s="67">
        <v>801</v>
      </c>
      <c r="B47" s="68"/>
      <c r="C47" s="69"/>
      <c r="D47" s="70" t="s">
        <v>14</v>
      </c>
      <c r="E47" s="10">
        <f>SUM(E50,E48)</f>
        <v>14882.4</v>
      </c>
      <c r="F47" s="10">
        <f>SUM(F50,F48)</f>
        <v>3000</v>
      </c>
    </row>
    <row r="48" spans="1:6" x14ac:dyDescent="0.25">
      <c r="A48" s="71"/>
      <c r="B48" s="72">
        <v>80113</v>
      </c>
      <c r="C48" s="72"/>
      <c r="D48" s="73" t="s">
        <v>67</v>
      </c>
      <c r="E48" s="74">
        <f>E49</f>
        <v>14882.4</v>
      </c>
      <c r="F48" s="74">
        <f>F49</f>
        <v>0</v>
      </c>
    </row>
    <row r="49" spans="1:6" ht="204" x14ac:dyDescent="0.25">
      <c r="A49" s="28"/>
      <c r="B49" s="75"/>
      <c r="C49" s="18" t="s">
        <v>46</v>
      </c>
      <c r="D49" s="76" t="s">
        <v>47</v>
      </c>
      <c r="E49" s="20">
        <v>14882.4</v>
      </c>
      <c r="F49" s="20"/>
    </row>
    <row r="50" spans="1:6" ht="48.75" x14ac:dyDescent="0.25">
      <c r="A50" s="36"/>
      <c r="B50" s="12" t="s">
        <v>68</v>
      </c>
      <c r="C50" s="13"/>
      <c r="D50" s="14" t="s">
        <v>69</v>
      </c>
      <c r="E50" s="32">
        <f>E51</f>
        <v>0</v>
      </c>
      <c r="F50" s="32">
        <f>F51</f>
        <v>3000</v>
      </c>
    </row>
    <row r="51" spans="1:6" ht="168.75" x14ac:dyDescent="0.25">
      <c r="A51" s="77"/>
      <c r="B51" s="44"/>
      <c r="C51" s="18" t="s">
        <v>63</v>
      </c>
      <c r="D51" s="19" t="s">
        <v>64</v>
      </c>
      <c r="E51" s="78"/>
      <c r="F51" s="35">
        <v>3000</v>
      </c>
    </row>
    <row r="52" spans="1:6" x14ac:dyDescent="0.25">
      <c r="A52" s="29">
        <v>851</v>
      </c>
      <c r="B52" s="79"/>
      <c r="C52" s="8"/>
      <c r="D52" s="80" t="s">
        <v>70</v>
      </c>
      <c r="E52" s="30">
        <f>SUM(E53,E55,E57,E59)</f>
        <v>50000</v>
      </c>
      <c r="F52" s="30">
        <f>SUM(F53,F55,F57,F59)</f>
        <v>31500</v>
      </c>
    </row>
    <row r="53" spans="1:6" x14ac:dyDescent="0.25">
      <c r="A53" s="81"/>
      <c r="B53" s="44" t="s">
        <v>71</v>
      </c>
      <c r="C53" s="82"/>
      <c r="D53" s="83" t="s">
        <v>72</v>
      </c>
      <c r="E53" s="78">
        <f>E54</f>
        <v>50000</v>
      </c>
      <c r="F53" s="78">
        <f>F54</f>
        <v>0</v>
      </c>
    </row>
    <row r="54" spans="1:6" ht="192.75" x14ac:dyDescent="0.25">
      <c r="A54" s="33"/>
      <c r="B54" s="34"/>
      <c r="C54" s="43" t="s">
        <v>50</v>
      </c>
      <c r="D54" s="56" t="s">
        <v>51</v>
      </c>
      <c r="E54" s="35">
        <v>50000</v>
      </c>
      <c r="F54" s="35">
        <v>0</v>
      </c>
    </row>
    <row r="55" spans="1:6" ht="108.75" x14ac:dyDescent="0.25">
      <c r="A55" s="81"/>
      <c r="B55" s="44" t="s">
        <v>73</v>
      </c>
      <c r="C55" s="84"/>
      <c r="D55" s="85" t="s">
        <v>74</v>
      </c>
      <c r="E55" s="78">
        <f>E56</f>
        <v>0</v>
      </c>
      <c r="F55" s="78">
        <f>F56</f>
        <v>0</v>
      </c>
    </row>
    <row r="56" spans="1:6" ht="192.75" x14ac:dyDescent="0.25">
      <c r="A56" s="33"/>
      <c r="B56" s="34"/>
      <c r="C56" s="86" t="s">
        <v>50</v>
      </c>
      <c r="D56" s="56" t="s">
        <v>51</v>
      </c>
      <c r="E56" s="35"/>
      <c r="F56" s="35"/>
    </row>
    <row r="57" spans="1:6" x14ac:dyDescent="0.25">
      <c r="A57" s="36"/>
      <c r="B57" s="12" t="s">
        <v>75</v>
      </c>
      <c r="C57" s="13"/>
      <c r="D57" s="87" t="s">
        <v>76</v>
      </c>
      <c r="E57" s="32">
        <f>E58</f>
        <v>0</v>
      </c>
      <c r="F57" s="32">
        <f>F58</f>
        <v>22000</v>
      </c>
    </row>
    <row r="58" spans="1:6" ht="168.75" x14ac:dyDescent="0.25">
      <c r="A58" s="33"/>
      <c r="B58" s="34"/>
      <c r="C58" s="18" t="s">
        <v>63</v>
      </c>
      <c r="D58" s="19" t="s">
        <v>64</v>
      </c>
      <c r="E58" s="35"/>
      <c r="F58" s="35">
        <v>22000</v>
      </c>
    </row>
    <row r="59" spans="1:6" ht="48.75" x14ac:dyDescent="0.25">
      <c r="A59" s="36"/>
      <c r="B59" s="12" t="s">
        <v>77</v>
      </c>
      <c r="C59" s="13"/>
      <c r="D59" s="63" t="s">
        <v>69</v>
      </c>
      <c r="E59" s="32">
        <f>E60</f>
        <v>0</v>
      </c>
      <c r="F59" s="32">
        <f>F60</f>
        <v>9500</v>
      </c>
    </row>
    <row r="60" spans="1:6" ht="168.75" x14ac:dyDescent="0.25">
      <c r="A60" s="77"/>
      <c r="B60" s="44"/>
      <c r="C60" s="18" t="s">
        <v>63</v>
      </c>
      <c r="D60" s="19" t="s">
        <v>64</v>
      </c>
      <c r="E60" s="78"/>
      <c r="F60" s="35">
        <v>9500</v>
      </c>
    </row>
    <row r="61" spans="1:6" ht="72" x14ac:dyDescent="0.25">
      <c r="A61" s="88">
        <v>853</v>
      </c>
      <c r="B61" s="89"/>
      <c r="C61" s="90"/>
      <c r="D61" s="91" t="s">
        <v>78</v>
      </c>
      <c r="E61" s="45">
        <f>E62</f>
        <v>2278</v>
      </c>
      <c r="F61" s="45">
        <f>F62</f>
        <v>0</v>
      </c>
    </row>
    <row r="62" spans="1:6" ht="108" x14ac:dyDescent="0.25">
      <c r="A62" s="31"/>
      <c r="B62" s="12" t="s">
        <v>79</v>
      </c>
      <c r="C62" s="13"/>
      <c r="D62" s="92" t="s">
        <v>80</v>
      </c>
      <c r="E62" s="32">
        <f>E63</f>
        <v>2278</v>
      </c>
      <c r="F62" s="32">
        <f>F63</f>
        <v>0</v>
      </c>
    </row>
    <row r="63" spans="1:6" ht="168.75" x14ac:dyDescent="0.25">
      <c r="A63" s="77"/>
      <c r="B63" s="44"/>
      <c r="C63" s="18" t="s">
        <v>46</v>
      </c>
      <c r="D63" s="93" t="s">
        <v>47</v>
      </c>
      <c r="E63" s="35">
        <v>2278</v>
      </c>
      <c r="F63" s="35"/>
    </row>
    <row r="64" spans="1:6" ht="84.75" x14ac:dyDescent="0.25">
      <c r="A64" s="29">
        <v>900</v>
      </c>
      <c r="B64" s="29"/>
      <c r="C64" s="29"/>
      <c r="D64" s="65" t="s">
        <v>81</v>
      </c>
      <c r="E64" s="30">
        <f>SUM(E65,E67,E69,E71)</f>
        <v>89900</v>
      </c>
      <c r="F64" s="30">
        <f>SUM(F65,F67,F69)</f>
        <v>126000</v>
      </c>
    </row>
    <row r="65" spans="1:6" ht="60.75" x14ac:dyDescent="0.25">
      <c r="A65" s="94"/>
      <c r="B65" s="95">
        <v>90001</v>
      </c>
      <c r="C65" s="96"/>
      <c r="D65" s="97" t="s">
        <v>82</v>
      </c>
      <c r="E65" s="78"/>
      <c r="F65" s="78">
        <f>F66</f>
        <v>6000</v>
      </c>
    </row>
    <row r="66" spans="1:6" ht="252.75" x14ac:dyDescent="0.25">
      <c r="A66" s="33"/>
      <c r="B66" s="98"/>
      <c r="C66" s="99">
        <v>6230</v>
      </c>
      <c r="D66" s="66" t="s">
        <v>66</v>
      </c>
      <c r="E66" s="35"/>
      <c r="F66" s="35">
        <v>6000</v>
      </c>
    </row>
    <row r="67" spans="1:6" ht="60.75" x14ac:dyDescent="0.25">
      <c r="A67" s="33"/>
      <c r="B67" s="95">
        <v>90005</v>
      </c>
      <c r="C67" s="96"/>
      <c r="D67" s="97" t="s">
        <v>83</v>
      </c>
      <c r="E67" s="78"/>
      <c r="F67" s="78">
        <f>F68</f>
        <v>120000</v>
      </c>
    </row>
    <row r="68" spans="1:6" ht="252.75" x14ac:dyDescent="0.25">
      <c r="A68" s="33"/>
      <c r="B68" s="98"/>
      <c r="C68" s="99">
        <v>6230</v>
      </c>
      <c r="D68" s="66" t="s">
        <v>66</v>
      </c>
      <c r="E68" s="35"/>
      <c r="F68" s="35">
        <v>120000</v>
      </c>
    </row>
    <row r="69" spans="1:6" ht="36.75" x14ac:dyDescent="0.25">
      <c r="A69" s="36"/>
      <c r="B69" s="12" t="s">
        <v>84</v>
      </c>
      <c r="C69" s="13"/>
      <c r="D69" s="14" t="s">
        <v>85</v>
      </c>
      <c r="E69" s="32">
        <f>E70</f>
        <v>57400</v>
      </c>
      <c r="F69" s="32">
        <f>F70</f>
        <v>0</v>
      </c>
    </row>
    <row r="70" spans="1:6" ht="168.75" x14ac:dyDescent="0.25">
      <c r="A70" s="37"/>
      <c r="B70" s="34"/>
      <c r="C70" s="18" t="s">
        <v>86</v>
      </c>
      <c r="D70" s="19" t="s">
        <v>87</v>
      </c>
      <c r="E70" s="35">
        <v>57400</v>
      </c>
      <c r="F70" s="35"/>
    </row>
    <row r="71" spans="1:6" ht="108.75" x14ac:dyDescent="0.25">
      <c r="A71" s="31"/>
      <c r="B71" s="12" t="s">
        <v>88</v>
      </c>
      <c r="C71" s="13"/>
      <c r="D71" s="14" t="s">
        <v>89</v>
      </c>
      <c r="E71" s="32">
        <f>SUM(E72:E73)</f>
        <v>32500</v>
      </c>
      <c r="F71" s="32">
        <f>SUM(F72:F73)</f>
        <v>0</v>
      </c>
    </row>
    <row r="72" spans="1:6" ht="168.75" x14ac:dyDescent="0.25">
      <c r="A72" s="33"/>
      <c r="B72" s="34"/>
      <c r="C72" s="18" t="s">
        <v>46</v>
      </c>
      <c r="D72" s="93" t="s">
        <v>47</v>
      </c>
      <c r="E72" s="35">
        <v>7500</v>
      </c>
      <c r="F72" s="35"/>
    </row>
    <row r="73" spans="1:6" ht="300.75" x14ac:dyDescent="0.25">
      <c r="A73" s="37"/>
      <c r="B73" s="34"/>
      <c r="C73" s="18" t="s">
        <v>90</v>
      </c>
      <c r="D73" s="19" t="s">
        <v>91</v>
      </c>
      <c r="E73" s="35">
        <v>25000</v>
      </c>
      <c r="F73" s="35"/>
    </row>
    <row r="74" spans="1:6" ht="72.75" x14ac:dyDescent="0.25">
      <c r="A74" s="29">
        <v>921</v>
      </c>
      <c r="B74" s="8"/>
      <c r="C74" s="8"/>
      <c r="D74" s="9" t="s">
        <v>26</v>
      </c>
      <c r="E74" s="30">
        <f>E78</f>
        <v>0</v>
      </c>
      <c r="F74" s="30">
        <f>SUM(F75,F78)</f>
        <v>61500</v>
      </c>
    </row>
    <row r="75" spans="1:6" ht="72.75" x14ac:dyDescent="0.25">
      <c r="A75" s="94"/>
      <c r="B75" s="44" t="s">
        <v>92</v>
      </c>
      <c r="C75" s="82"/>
      <c r="D75" s="100" t="s">
        <v>93</v>
      </c>
      <c r="E75" s="78"/>
      <c r="F75" s="78">
        <f>SUM(F76:F77)</f>
        <v>25000</v>
      </c>
    </row>
    <row r="76" spans="1:6" ht="312.75" x14ac:dyDescent="0.25">
      <c r="A76" s="33"/>
      <c r="B76" s="47"/>
      <c r="C76" s="18" t="s">
        <v>94</v>
      </c>
      <c r="D76" s="19" t="s">
        <v>95</v>
      </c>
      <c r="E76" s="35"/>
      <c r="F76" s="35">
        <v>20000</v>
      </c>
    </row>
    <row r="77" spans="1:6" ht="168.75" x14ac:dyDescent="0.25">
      <c r="A77" s="81"/>
      <c r="B77" s="101"/>
      <c r="C77" s="18" t="s">
        <v>63</v>
      </c>
      <c r="D77" s="19" t="s">
        <v>64</v>
      </c>
      <c r="E77" s="78"/>
      <c r="F77" s="35">
        <v>5000</v>
      </c>
    </row>
    <row r="78" spans="1:6" ht="48.75" x14ac:dyDescent="0.25">
      <c r="A78" s="36"/>
      <c r="B78" s="12" t="s">
        <v>96</v>
      </c>
      <c r="C78" s="13"/>
      <c r="D78" s="14" t="s">
        <v>69</v>
      </c>
      <c r="E78" s="32">
        <f>E79</f>
        <v>0</v>
      </c>
      <c r="F78" s="32">
        <f>F79</f>
        <v>36500</v>
      </c>
    </row>
    <row r="79" spans="1:6" ht="168.75" x14ac:dyDescent="0.25">
      <c r="A79" s="37"/>
      <c r="B79" s="44"/>
      <c r="C79" s="18" t="s">
        <v>63</v>
      </c>
      <c r="D79" s="19" t="s">
        <v>64</v>
      </c>
      <c r="E79" s="35"/>
      <c r="F79" s="35">
        <v>36500</v>
      </c>
    </row>
    <row r="80" spans="1:6" ht="24.75" x14ac:dyDescent="0.25">
      <c r="A80" s="29">
        <v>926</v>
      </c>
      <c r="B80" s="29"/>
      <c r="C80" s="29"/>
      <c r="D80" s="9" t="s">
        <v>97</v>
      </c>
      <c r="E80" s="30">
        <f>SUM(E81)</f>
        <v>0</v>
      </c>
      <c r="F80" s="30">
        <f>SUM(F81)</f>
        <v>220000</v>
      </c>
    </row>
    <row r="81" spans="1:6" ht="60.75" x14ac:dyDescent="0.25">
      <c r="A81" s="31"/>
      <c r="B81" s="12" t="s">
        <v>98</v>
      </c>
      <c r="C81" s="13"/>
      <c r="D81" s="14" t="s">
        <v>99</v>
      </c>
      <c r="E81" s="32">
        <f>E82</f>
        <v>0</v>
      </c>
      <c r="F81" s="32">
        <f>F82</f>
        <v>220000</v>
      </c>
    </row>
    <row r="82" spans="1:6" ht="168.75" x14ac:dyDescent="0.25">
      <c r="A82" s="37"/>
      <c r="B82" s="34"/>
      <c r="C82" s="18" t="s">
        <v>63</v>
      </c>
      <c r="D82" s="19" t="s">
        <v>64</v>
      </c>
      <c r="E82" s="35"/>
      <c r="F82" s="35">
        <v>220000</v>
      </c>
    </row>
    <row r="83" spans="1:6" x14ac:dyDescent="0.25">
      <c r="A83" s="38"/>
      <c r="B83" s="29"/>
      <c r="C83" s="29"/>
      <c r="D83" s="29" t="s">
        <v>34</v>
      </c>
      <c r="E83" s="30">
        <f>SUM(E30,E33,E40,E43,E47,E52,E61,E64,E74,E80)</f>
        <v>620060.4</v>
      </c>
      <c r="F83" s="30">
        <f>SUM(F30,F33,F43,F47,F52,F64,F74,F80)</f>
        <v>520129.16000000003</v>
      </c>
    </row>
    <row r="86" spans="1:6" x14ac:dyDescent="0.25">
      <c r="E86" s="1">
        <f>SUM(E83,E24)</f>
        <v>1604560.4</v>
      </c>
      <c r="F86" s="1">
        <f>SUM(F83,F24)</f>
        <v>1095129.1600000001</v>
      </c>
    </row>
    <row r="88" spans="1:6" x14ac:dyDescent="0.25">
      <c r="E88" s="1">
        <f>SUM(E86:F86)</f>
        <v>2699689.56</v>
      </c>
    </row>
  </sheetData>
  <mergeCells count="10">
    <mergeCell ref="A9:A10"/>
    <mergeCell ref="B9:B10"/>
    <mergeCell ref="C9:C10"/>
    <mergeCell ref="D9:D10"/>
    <mergeCell ref="E9:F9"/>
    <mergeCell ref="A28:A29"/>
    <mergeCell ref="B28:B29"/>
    <mergeCell ref="C28:C29"/>
    <mergeCell ref="D28:D29"/>
    <mergeCell ref="E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Mnapierala</dc:creator>
  <cp:lastModifiedBy>Mnapierala</cp:lastModifiedBy>
  <dcterms:created xsi:type="dcterms:W3CDTF">2015-06-05T18:19:34Z</dcterms:created>
  <dcterms:modified xsi:type="dcterms:W3CDTF">2020-06-23T07:14:15Z</dcterms:modified>
</cp:coreProperties>
</file>